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xr:revisionPtr revIDLastSave="0" documentId="8_{2C6D8980-B4DC-42ED-B4F3-D961572A971D}" xr6:coauthVersionLast="47" xr6:coauthVersionMax="47" xr10:uidLastSave="{00000000-0000-0000-0000-000000000000}"/>
  <bookViews>
    <workbookView xWindow="14295" yWindow="0" windowWidth="14610" windowHeight="15585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F8" i="3"/>
  <c r="F9" i="3"/>
  <c r="F10" i="3"/>
  <c r="F11" i="3"/>
  <c r="F12" i="3"/>
  <c r="F13" i="3"/>
  <c r="F14" i="3"/>
  <c r="F15" i="3"/>
  <c r="F16" i="3"/>
  <c r="F17" i="3"/>
  <c r="F18" i="3"/>
  <c r="F20" i="3"/>
  <c r="D9" i="3"/>
  <c r="D10" i="3"/>
  <c r="D11" i="3"/>
  <c r="D12" i="3"/>
  <c r="D13" i="3"/>
  <c r="D14" i="3"/>
  <c r="D15" i="3"/>
  <c r="D17" i="3"/>
  <c r="D18" i="3"/>
  <c r="D20" i="3"/>
  <c r="D8" i="3"/>
  <c r="C8" i="1"/>
  <c r="E29" i="3" l="1"/>
  <c r="E30" i="3"/>
  <c r="E31" i="3"/>
  <c r="E28" i="3"/>
  <c r="C16" i="3"/>
  <c r="D16" i="3" s="1"/>
  <c r="B16" i="3"/>
  <c r="B7" i="3" l="1"/>
  <c r="C18" i="1" l="1"/>
  <c r="D26" i="3" l="1"/>
  <c r="D13" i="1"/>
  <c r="B26" i="3" l="1"/>
  <c r="B18" i="1"/>
  <c r="E7" i="3"/>
  <c r="C7" i="3"/>
  <c r="D7" i="3" s="1"/>
  <c r="E26" i="3" l="1"/>
  <c r="E19" i="3"/>
  <c r="C19" i="3"/>
  <c r="C26" i="3"/>
  <c r="B19" i="3"/>
  <c r="B21" i="3" s="1"/>
  <c r="F7" i="3"/>
  <c r="E21" i="3" l="1"/>
  <c r="F21" i="3" s="1"/>
  <c r="F19" i="3"/>
  <c r="C21" i="3"/>
  <c r="D21" i="3" s="1"/>
  <c r="D19" i="3"/>
  <c r="C12" i="1" l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<sst xmlns="http://schemas.openxmlformats.org/spreadsheetml/2006/main" count="76" uniqueCount="53">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</sst>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9" fontId="0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/>
    <xf numFmtId="9" fontId="9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9" fillId="0" borderId="0" xfId="0" applyFont="1"/>
    <xf numFmtId="3" fontId="10" fillId="0" borderId="0" xfId="4" applyNumberFormat="1" applyFont="1" applyAlignment="1">
      <alignment horizontal="right"/>
    </xf>
    <xf numFmtId="0" fontId="9" fillId="0" borderId="0" xfId="0" applyFont="1" applyAlignment="1">
      <alignment vertical="justify" wrapText="1"/>
    </xf>
    <xf numFmtId="3" fontId="10" fillId="0" borderId="0" xfId="3" applyNumberFormat="1" applyFont="1" applyAlignment="1">
      <alignment horizontal="right"/>
    </xf>
    <xf numFmtId="0" fontId="10" fillId="0" borderId="0" xfId="0" applyFont="1" applyAlignment="1">
      <alignment vertical="justify" wrapText="1"/>
    </xf>
    <xf numFmtId="0" fontId="8" fillId="0" borderId="0" xfId="0" applyFont="1"/>
    <xf numFmtId="3" fontId="11" fillId="0" borderId="0" xfId="3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769938</xdr:colOff>
      <xdr:row>2</xdr:row>
      <xdr:rowOff>143517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600635" cy="367299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25"/>
  <sheetViews>
    <sheetView tabSelected="1" zoomScaleNormal="100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36" t="s">
        <v>8</v>
      </c>
      <c r="B1" s="36"/>
      <c r="C1" s="36"/>
      <c r="D1" s="36"/>
    </row>
    <row r="2" spans="1:4" x14ac:dyDescent="0.2">
      <c r="A2" s="36" t="s">
        <v>9</v>
      </c>
      <c r="B2" s="36"/>
      <c r="C2" s="36"/>
      <c r="D2" s="36"/>
    </row>
    <row r="3" spans="1:4" x14ac:dyDescent="0.2">
      <c r="A3" s="36" t="s">
        <v>52</v>
      </c>
      <c r="B3" s="36"/>
      <c r="C3" s="36"/>
      <c r="D3" s="36"/>
    </row>
    <row r="4" spans="1:4" x14ac:dyDescent="0.2">
      <c r="A4" s="36" t="s">
        <v>10</v>
      </c>
      <c r="B4" s="36"/>
      <c r="C4" s="36"/>
      <c r="D4" s="36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26593153</v>
      </c>
      <c r="D7" s="10">
        <f>+C7/B7</f>
        <v>0.36890857832707519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26521636</v>
      </c>
      <c r="D8" s="10">
        <f>+C8/B8</f>
        <v>0.50164551140645419</v>
      </c>
    </row>
    <row r="9" spans="1:4" ht="15" x14ac:dyDescent="0.25">
      <c r="A9" t="s">
        <v>12</v>
      </c>
      <c r="B9" s="6">
        <v>16877397</v>
      </c>
      <c r="C9" s="6">
        <v>9593849</v>
      </c>
      <c r="D9" s="11">
        <f>C9/B9</f>
        <v>0.56844364092401212</v>
      </c>
    </row>
    <row r="10" spans="1:4" ht="15" x14ac:dyDescent="0.25">
      <c r="A10" t="s">
        <v>7</v>
      </c>
      <c r="B10" s="6">
        <v>35991881</v>
      </c>
      <c r="C10" s="6">
        <v>16518165</v>
      </c>
      <c r="D10" s="11">
        <f t="shared" ref="D10" si="0">C10/B10</f>
        <v>0.45894142070540855</v>
      </c>
    </row>
    <row r="11" spans="1:4" ht="15" x14ac:dyDescent="0.25">
      <c r="A11" t="s">
        <v>47</v>
      </c>
      <c r="B11" s="6"/>
      <c r="C11" s="6">
        <v>409622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71517</v>
      </c>
      <c r="D12" s="10">
        <f>+C12/B12</f>
        <v>3.7215976252380281E-3</v>
      </c>
    </row>
    <row r="13" spans="1:4" ht="15" x14ac:dyDescent="0.25">
      <c r="A13" t="s">
        <v>26</v>
      </c>
      <c r="B13" s="6">
        <v>19216747</v>
      </c>
      <c r="C13" s="6">
        <v>71517</v>
      </c>
      <c r="D13" s="11">
        <f t="shared" ref="D13" si="1">C13/B13</f>
        <v>3.7215976252380281E-3</v>
      </c>
    </row>
    <row r="14" spans="1:4" x14ac:dyDescent="0.2"/>
    <row r="15" spans="1:4" ht="12" customHeight="1" x14ac:dyDescent="0.2">
      <c r="A15" s="36" t="s">
        <v>49</v>
      </c>
      <c r="B15" s="36"/>
      <c r="C15" s="36"/>
      <c r="D15" s="36"/>
    </row>
    <row r="16" spans="1:4" x14ac:dyDescent="0.2">
      <c r="A16" s="36" t="s">
        <v>52</v>
      </c>
      <c r="B16" s="36"/>
      <c r="C16" s="36"/>
      <c r="D16" s="36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22254</v>
      </c>
      <c r="D18" s="20">
        <f>+C18/B18</f>
        <v>9.87641828721764E-3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22254</v>
      </c>
      <c r="D22" s="13">
        <f t="shared" si="2"/>
        <v>3.1546582028342873E-2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32"/>
  <sheetViews>
    <sheetView zoomScaleNormal="100" zoomScalePageLayoutView="114" workbookViewId="0">
      <selection sqref="A1:F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36" t="s">
        <v>8</v>
      </c>
      <c r="B1" s="36"/>
      <c r="C1" s="36"/>
      <c r="D1" s="36"/>
      <c r="E1" s="36"/>
      <c r="F1" s="36"/>
    </row>
    <row r="2" spans="1:6" x14ac:dyDescent="0.2">
      <c r="A2" s="36" t="s">
        <v>24</v>
      </c>
      <c r="B2" s="36"/>
      <c r="C2" s="36"/>
      <c r="D2" s="36"/>
      <c r="E2" s="36"/>
      <c r="F2" s="36"/>
    </row>
    <row r="3" spans="1:6" x14ac:dyDescent="0.2">
      <c r="A3" s="36" t="s">
        <v>52</v>
      </c>
      <c r="B3" s="36"/>
      <c r="C3" s="36"/>
      <c r="D3" s="36"/>
      <c r="E3" s="36"/>
      <c r="F3" s="36"/>
    </row>
    <row r="4" spans="1:6" x14ac:dyDescent="0.2">
      <c r="A4" s="36" t="s">
        <v>25</v>
      </c>
      <c r="B4" s="36"/>
      <c r="C4" s="36"/>
      <c r="D4" s="36"/>
      <c r="E4" s="36"/>
      <c r="F4" s="36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4.25" customHeight="1" x14ac:dyDescent="0.2">
      <c r="A7" s="25" t="s">
        <v>30</v>
      </c>
      <c r="B7" s="26">
        <f>SUBTOTAL(9,B8:B14)</f>
        <v>40419066</v>
      </c>
      <c r="C7" s="26">
        <f>SUBTOTAL(9,C8:C14)</f>
        <v>16541077</v>
      </c>
      <c r="D7" s="28">
        <f>+Tabla14[[#This Row],[EJECUTADO ACUMULADO ]]/Tabla14[[#This Row],[PRESUPUESTO  DEFINITIVO]]</f>
        <v>0.40923946634491754</v>
      </c>
      <c r="E7" s="26">
        <f>SUBTOTAL(9,E8:E14)</f>
        <v>12629792</v>
      </c>
      <c r="F7" s="28">
        <f>Tabla14[[#This Row],[EJECUTADO]]/Tabla14[[#This Row],[PRESUPUESTO  DEFINITIVO]]</f>
        <v>0.31247114913541052</v>
      </c>
    </row>
    <row r="8" spans="1:6" ht="14.25" customHeight="1" x14ac:dyDescent="0.2">
      <c r="A8" s="29" t="s">
        <v>31</v>
      </c>
      <c r="B8" s="30">
        <v>10034494</v>
      </c>
      <c r="C8" s="30">
        <v>3446827</v>
      </c>
      <c r="D8" s="27">
        <f>+Tabla14[[#This Row],[EJECUTADO ACUMULADO ]]/Tabla14[[#This Row],[PRESUPUESTO  DEFINITIVO]]</f>
        <v>0.343497838555686</v>
      </c>
      <c r="E8" s="30">
        <v>3390015</v>
      </c>
      <c r="F8" s="27">
        <f>Tabla14[[#This Row],[EJECUTADO]]/Tabla14[[#This Row],[PRESUPUESTO  DEFINITIVO]]</f>
        <v>0.33783616792236859</v>
      </c>
    </row>
    <row r="9" spans="1:6" ht="14.25" customHeight="1" x14ac:dyDescent="0.2">
      <c r="A9" s="29" t="s">
        <v>32</v>
      </c>
      <c r="B9" s="30">
        <v>9977176</v>
      </c>
      <c r="C9" s="30">
        <v>3424982</v>
      </c>
      <c r="D9" s="27">
        <f>+Tabla14[[#This Row],[EJECUTADO ACUMULADO ]]/Tabla14[[#This Row],[PRESUPUESTO  DEFINITIVO]]</f>
        <v>0.34328170616615361</v>
      </c>
      <c r="E9" s="30">
        <v>1009457</v>
      </c>
      <c r="F9" s="27">
        <f>Tabla14[[#This Row],[EJECUTADO]]/Tabla14[[#This Row],[PRESUPUESTO  DEFINITIVO]]</f>
        <v>0.10117662553010992</v>
      </c>
    </row>
    <row r="10" spans="1:6" ht="14.25" customHeight="1" x14ac:dyDescent="0.2">
      <c r="A10" s="29" t="s">
        <v>33</v>
      </c>
      <c r="B10" s="30">
        <v>1228104</v>
      </c>
      <c r="C10" s="30">
        <v>10972</v>
      </c>
      <c r="D10" s="27">
        <f>+Tabla14[[#This Row],[EJECUTADO ACUMULADO ]]/Tabla14[[#This Row],[PRESUPUESTO  DEFINITIVO]]</f>
        <v>8.934096786591364E-3</v>
      </c>
      <c r="E10" s="30">
        <v>10972</v>
      </c>
      <c r="F10" s="27">
        <f>Tabla14[[#This Row],[EJECUTADO]]/Tabla14[[#This Row],[PRESUPUESTO  DEFINITIVO]]</f>
        <v>8.934096786591364E-3</v>
      </c>
    </row>
    <row r="11" spans="1:6" ht="14.25" customHeight="1" x14ac:dyDescent="0.2">
      <c r="A11" s="31" t="s">
        <v>34</v>
      </c>
      <c r="B11" s="30">
        <v>16883832</v>
      </c>
      <c r="C11" s="30">
        <v>9534018</v>
      </c>
      <c r="D11" s="27">
        <f>+Tabla14[[#This Row],[EJECUTADO ACUMULADO ]]/Tabla14[[#This Row],[PRESUPUESTO  DEFINITIVO]]</f>
        <v>0.56468330175282488</v>
      </c>
      <c r="E11" s="32">
        <v>8134018</v>
      </c>
      <c r="F11" s="27">
        <f>Tabla14[[#This Row],[EJECUTADO]]/Tabla14[[#This Row],[PRESUPUESTO  DEFINITIVO]]</f>
        <v>0.48176373704737169</v>
      </c>
    </row>
    <row r="12" spans="1:6" ht="14.25" customHeight="1" x14ac:dyDescent="0.2">
      <c r="A12" s="31" t="s">
        <v>44</v>
      </c>
      <c r="B12" s="30">
        <v>1166747</v>
      </c>
      <c r="C12" s="30">
        <v>0</v>
      </c>
      <c r="D12" s="27">
        <f>+Tabla14[[#This Row],[EJECUTADO ACUMULADO ]]/Tabla14[[#This Row],[PRESUPUESTO  DEFINITIVO]]</f>
        <v>0</v>
      </c>
      <c r="E12" s="32">
        <v>0</v>
      </c>
      <c r="F12" s="27">
        <f>Tabla14[[#This Row],[EJECUTADO]]/Tabla14[[#This Row],[PRESUPUESTO  DEFINITIVO]]</f>
        <v>0</v>
      </c>
    </row>
    <row r="13" spans="1:6" ht="14.25" customHeight="1" x14ac:dyDescent="0.2">
      <c r="A13" s="31" t="s">
        <v>35</v>
      </c>
      <c r="B13" s="30">
        <v>1013975</v>
      </c>
      <c r="C13" s="30">
        <v>16193</v>
      </c>
      <c r="D13" s="27">
        <f>+Tabla14[[#This Row],[EJECUTADO ACUMULADO ]]/Tabla14[[#This Row],[PRESUPUESTO  DEFINITIVO]]</f>
        <v>1.5969821741167189E-2</v>
      </c>
      <c r="E13" s="32">
        <v>16193</v>
      </c>
      <c r="F13" s="27">
        <f>Tabla14[[#This Row],[EJECUTADO]]/Tabla14[[#This Row],[PRESUPUESTO  DEFINITIVO]]</f>
        <v>1.5969821741167189E-2</v>
      </c>
    </row>
    <row r="14" spans="1:6" ht="14.25" customHeight="1" x14ac:dyDescent="0.2">
      <c r="A14" s="33" t="s">
        <v>36</v>
      </c>
      <c r="B14" s="30">
        <v>114738</v>
      </c>
      <c r="C14" s="30">
        <v>108085</v>
      </c>
      <c r="D14" s="27">
        <f>+Tabla14[[#This Row],[EJECUTADO ACUMULADO ]]/Tabla14[[#This Row],[PRESUPUESTO  DEFINITIVO]]</f>
        <v>0.94201572277710954</v>
      </c>
      <c r="E14" s="32">
        <v>69137</v>
      </c>
      <c r="F14" s="27">
        <f>Tabla14[[#This Row],[EJECUTADO]]/Tabla14[[#This Row],[PRESUPUESTO  DEFINITIVO]]</f>
        <v>0.60256410256410253</v>
      </c>
    </row>
    <row r="15" spans="1:6" ht="14.25" customHeight="1" x14ac:dyDescent="0.2">
      <c r="A15" s="34" t="s">
        <v>37</v>
      </c>
      <c r="B15" s="26">
        <v>3600000</v>
      </c>
      <c r="C15" s="26">
        <v>0</v>
      </c>
      <c r="D15" s="28">
        <f>+Tabla14[[#This Row],[EJECUTADO ACUMULADO ]]/Tabla14[[#This Row],[PRESUPUESTO  DEFINITIVO]]</f>
        <v>0</v>
      </c>
      <c r="E15" s="26">
        <v>0</v>
      </c>
      <c r="F15" s="28">
        <f>Tabla14[[#This Row],[EJECUTADO]]/Tabla14[[#This Row],[PRESUPUESTO  DEFINITIVO]]</f>
        <v>0</v>
      </c>
    </row>
    <row r="16" spans="1:6" ht="14.25" customHeight="1" x14ac:dyDescent="0.2">
      <c r="A16" s="34" t="s">
        <v>38</v>
      </c>
      <c r="B16" s="26">
        <f>SUM(B17:B18)</f>
        <v>28000000</v>
      </c>
      <c r="C16" s="26">
        <f>SUM(C17:C18)</f>
        <v>5973783</v>
      </c>
      <c r="D16" s="28">
        <f>+Tabla14[[#This Row],[EJECUTADO ACUMULADO ]]/Tabla14[[#This Row],[PRESUPUESTO  DEFINITIVO]]</f>
        <v>0.21334939285714286</v>
      </c>
      <c r="E16" s="26">
        <f>SUM(E17:E18)</f>
        <v>1969263</v>
      </c>
      <c r="F16" s="28">
        <f>Tabla14[[#This Row],[EJECUTADO]]/Tabla14[[#This Row],[PRESUPUESTO  DEFINITIVO]]</f>
        <v>7.033082142857143E-2</v>
      </c>
    </row>
    <row r="17" spans="1:7" s="4" customFormat="1" ht="14.25" customHeight="1" x14ac:dyDescent="0.2">
      <c r="A17" s="29" t="s">
        <v>50</v>
      </c>
      <c r="B17" s="30">
        <v>18000000</v>
      </c>
      <c r="C17" s="30">
        <v>0</v>
      </c>
      <c r="D17" s="27">
        <f>+Tabla14[[#This Row],[EJECUTADO ACUMULADO ]]/Tabla14[[#This Row],[PRESUPUESTO  DEFINITIVO]]</f>
        <v>0</v>
      </c>
      <c r="E17" s="32">
        <v>0</v>
      </c>
      <c r="F17" s="27">
        <f>Tabla14[[#This Row],[EJECUTADO]]/Tabla14[[#This Row],[PRESUPUESTO  DEFINITIVO]]</f>
        <v>0</v>
      </c>
    </row>
    <row r="18" spans="1:7" s="4" customFormat="1" ht="14.25" customHeight="1" x14ac:dyDescent="0.2">
      <c r="A18" s="29" t="s">
        <v>45</v>
      </c>
      <c r="B18" s="30">
        <v>10000000</v>
      </c>
      <c r="C18" s="30">
        <v>5973783</v>
      </c>
      <c r="D18" s="27">
        <f>+Tabla14[[#This Row],[EJECUTADO ACUMULADO ]]/Tabla14[[#This Row],[PRESUPUESTO  DEFINITIVO]]</f>
        <v>0.59737830000000003</v>
      </c>
      <c r="E18" s="32">
        <v>1969263</v>
      </c>
      <c r="F18" s="27">
        <f>Tabla14[[#This Row],[EJECUTADO]]/Tabla14[[#This Row],[PRESUPUESTO  DEFINITIVO]]</f>
        <v>0.1969263</v>
      </c>
    </row>
    <row r="19" spans="1:7" s="4" customFormat="1" ht="14.25" customHeight="1" x14ac:dyDescent="0.2">
      <c r="A19" s="34" t="s">
        <v>39</v>
      </c>
      <c r="B19" s="26">
        <f>B16+B15+B7</f>
        <v>72019066</v>
      </c>
      <c r="C19" s="26">
        <f>C16+C15+C7</f>
        <v>22514860</v>
      </c>
      <c r="D19" s="28">
        <f>+Tabla14[[#This Row],[EJECUTADO ACUMULADO ]]/Tabla14[[#This Row],[PRESUPUESTO  DEFINITIVO]]</f>
        <v>0.31262360442164022</v>
      </c>
      <c r="E19" s="26">
        <f>E16+E15+E7</f>
        <v>14599055</v>
      </c>
      <c r="F19" s="28">
        <f>Tabla14[[#This Row],[EJECUTADO]]/Tabla14[[#This Row],[PRESUPUESTO  DEFINITIVO]]</f>
        <v>0.20271097378574723</v>
      </c>
    </row>
    <row r="20" spans="1:7" ht="14.25" customHeight="1" x14ac:dyDescent="0.2">
      <c r="A20" s="34" t="s">
        <v>40</v>
      </c>
      <c r="B20" s="35">
        <v>66959</v>
      </c>
      <c r="C20" s="30">
        <v>4078292</v>
      </c>
      <c r="D20" s="27">
        <f>+Tabla14[[#This Row],[EJECUTADO ACUMULADO ]]/Tabla14[[#This Row],[PRESUPUESTO  DEFINITIVO]]</f>
        <v>60.907301482997056</v>
      </c>
      <c r="E20" s="30">
        <v>11994098</v>
      </c>
      <c r="F20" s="27">
        <f>Tabla14[[#This Row],[EJECUTADO]]/Tabla14[[#This Row],[PRESUPUESTO  DEFINITIVO]]</f>
        <v>179.12600247912903</v>
      </c>
    </row>
    <row r="21" spans="1:7" customFormat="1" ht="14.25" customHeight="1" x14ac:dyDescent="0.25">
      <c r="A21" s="34" t="s">
        <v>41</v>
      </c>
      <c r="B21" s="26">
        <f>B19+B20</f>
        <v>72086025</v>
      </c>
      <c r="C21" s="26">
        <f>C19+C20</f>
        <v>26593152</v>
      </c>
      <c r="D21" s="28">
        <f>+Tabla14[[#This Row],[EJECUTADO ACUMULADO ]]/Tabla14[[#This Row],[PRESUPUESTO  DEFINITIVO]]</f>
        <v>0.36890856445476083</v>
      </c>
      <c r="E21" s="26">
        <f>E19+E20</f>
        <v>26593153</v>
      </c>
      <c r="F21" s="28">
        <f>Tabla14[[#This Row],[EJECUTADO]]/Tabla14[[#This Row],[PRESUPUESTO  DEFINITIVO]]</f>
        <v>0.36890857832707519</v>
      </c>
    </row>
    <row r="22" spans="1:7" ht="15" x14ac:dyDescent="0.2">
      <c r="A22" s="22"/>
      <c r="B22" s="23"/>
      <c r="C22" s="23"/>
      <c r="D22" s="14"/>
      <c r="E22" s="23"/>
      <c r="F22" s="14"/>
    </row>
    <row r="23" spans="1:7" x14ac:dyDescent="0.2">
      <c r="A23" s="36" t="s">
        <v>46</v>
      </c>
      <c r="B23" s="36"/>
      <c r="C23" s="36"/>
      <c r="D23" s="36"/>
      <c r="E23" s="36"/>
    </row>
    <row r="24" spans="1:7" x14ac:dyDescent="0.2">
      <c r="A24" s="36" t="s">
        <v>52</v>
      </c>
      <c r="B24" s="36"/>
      <c r="C24" s="36"/>
      <c r="D24" s="36"/>
      <c r="E24" s="36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227581</v>
      </c>
      <c r="D26" s="15">
        <f>SUM(D27:D31)</f>
        <v>22254</v>
      </c>
      <c r="E26" s="14">
        <f t="shared" ref="E26" si="0">+D26/B26</f>
        <v>9.87641828721764E-3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24">
        <v>0</v>
      </c>
    </row>
    <row r="28" spans="1:7" ht="25.5" x14ac:dyDescent="0.2">
      <c r="A28" s="17" t="s">
        <v>20</v>
      </c>
      <c r="B28" s="16">
        <v>1197771</v>
      </c>
      <c r="C28" s="16">
        <v>0</v>
      </c>
      <c r="D28" s="16">
        <v>0</v>
      </c>
      <c r="E28" s="24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24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206917</v>
      </c>
      <c r="D30" s="16">
        <v>22254</v>
      </c>
      <c r="E30" s="24">
        <f t="shared" si="1"/>
        <v>3.1546582028342873E-2</v>
      </c>
    </row>
    <row r="31" spans="1:7" ht="43.15" customHeight="1" x14ac:dyDescent="0.2">
      <c r="A31" s="17" t="s">
        <v>23</v>
      </c>
      <c r="B31" s="16">
        <v>182817</v>
      </c>
      <c r="C31" s="16">
        <v>20664</v>
      </c>
      <c r="D31" s="16">
        <v>0</v>
      </c>
      <c r="E31" s="24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2025-07-07T21:38:53Z</dcterms:modified>
</cp:coreProperties>
</file>